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80" activeTab="1"/>
  </bookViews>
  <sheets>
    <sheet name="Перечень работ и услуг" sheetId="2" r:id="rId1"/>
    <sheet name="отчет 2014г." sheetId="6" r:id="rId2"/>
  </sheets>
  <definedNames>
    <definedName name="_xlnm.Print_Area" localSheetId="1">'отчет 2014г.'!$A$1:$N$54</definedName>
  </definedNames>
  <calcPr calcId="125725"/>
</workbook>
</file>

<file path=xl/calcChain.xml><?xml version="1.0" encoding="utf-8"?>
<calcChain xmlns="http://schemas.openxmlformats.org/spreadsheetml/2006/main">
  <c r="K12" i="6"/>
  <c r="K15" l="1"/>
  <c r="M40"/>
  <c r="K14" l="1"/>
  <c r="B35"/>
  <c r="B36" s="1"/>
  <c r="B37" s="1"/>
  <c r="B38" s="1"/>
  <c r="M33"/>
  <c r="M46" s="1"/>
  <c r="I33"/>
  <c r="G33"/>
  <c r="M20"/>
  <c r="I20"/>
  <c r="G20"/>
  <c r="I46" l="1"/>
  <c r="G46"/>
  <c r="E38" i="2"/>
  <c r="F38" l="1"/>
  <c r="F10"/>
  <c r="F12"/>
  <c r="F14"/>
  <c r="F15"/>
  <c r="F16"/>
  <c r="F17"/>
  <c r="F18"/>
  <c r="F19"/>
  <c r="F20"/>
  <c r="F21"/>
  <c r="F22"/>
  <c r="F24"/>
  <c r="F25"/>
  <c r="F27"/>
  <c r="F33"/>
  <c r="F34"/>
  <c r="F35"/>
  <c r="F36"/>
  <c r="F37"/>
</calcChain>
</file>

<file path=xl/sharedStrings.xml><?xml version="1.0" encoding="utf-8"?>
<sst xmlns="http://schemas.openxmlformats.org/spreadsheetml/2006/main" count="184" uniqueCount="164">
  <si>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</si>
  <si>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</si>
  <si>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</si>
  <si>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</si>
  <si>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</si>
  <si>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</si>
  <si>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</si>
  <si>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</si>
  <si>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</si>
  <si>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</si>
  <si>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</si>
  <si>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</si>
  <si>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</si>
  <si>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</si>
  <si>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</si>
  <si>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</si>
  <si>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</si>
  <si>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</si>
  <si>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</si>
  <si>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III. ОСНОВНЫЕ ПОКАЗАТЕЛИ ФИНАНСОВО-ХОЗЯЙСТВЕННОЙ ДЕЯТЕЛЬНОСТИ</t>
  </si>
  <si>
    <t>Площадь нежилых помещ.,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</si>
  <si>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</si>
  <si>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</si>
  <si>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</si>
  <si>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</si>
  <si>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</si>
  <si>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</si>
  <si>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</si>
  <si>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</si>
  <si>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Материал стен</t>
  </si>
  <si>
    <t>Площадь кровли, м2</t>
  </si>
  <si>
    <t>Этажность</t>
  </si>
  <si>
    <t>дом</t>
  </si>
  <si>
    <t xml:space="preserve">I. ОБЩИЕ СВЕДЕНИЯ ОБ ОБЪЕКТЕ </t>
  </si>
  <si>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</si>
  <si>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</si>
  <si>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</si>
  <si>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</si>
  <si>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</si>
  <si>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</si>
  <si>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</si>
  <si>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</si>
  <si>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</si>
  <si>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</si>
  <si>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</si>
  <si>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</si>
  <si>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</si>
  <si>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</si>
  <si>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</si>
  <si>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</si>
  <si>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</si>
  <si>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Проведение технических осмотров, составление дефектных ведомостей</t>
  </si>
  <si>
    <t>13.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</si>
  <si>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</si>
  <si>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</si>
  <si>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</si>
  <si>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</si>
  <si>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</si>
  <si>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 xml:space="preserve">по решению общего собрания собственников 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</si>
  <si>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</si>
  <si>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</si>
  <si>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</si>
  <si>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</si>
  <si>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</si>
  <si>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</si>
  <si>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</si>
  <si>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</si>
  <si>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</si>
  <si>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</si>
  <si>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</si>
  <si>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</si>
  <si>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</si>
  <si>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</si>
  <si>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</si>
  <si>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</si>
  <si>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</si>
  <si>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</si>
  <si>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По заявкам</t>
  </si>
  <si>
    <t>Аварийное обслуживание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</si>
  <si>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</si>
  <si>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</si>
  <si>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</si>
  <si>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</si>
  <si>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</si>
  <si>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</si>
  <si>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</si>
  <si>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</si>
  <si>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</si>
  <si>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</si>
  <si>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</si>
  <si>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</si>
  <si>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по мере необходимости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</si>
  <si>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</si>
  <si>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</si>
  <si>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</si>
  <si>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</si>
  <si>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</si>
  <si>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</si>
  <si>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</si>
  <si>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</si>
  <si>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1.</t>
  </si>
  <si>
    <t>Годовая плата с общей площади квартир (руб.)</t>
  </si>
  <si>
    <t>Стоимость за 1 кв. м. (руб. в месяц)</t>
  </si>
  <si>
    <t>Периодич-ность</t>
  </si>
  <si>
    <t>Виды работ</t>
  </si>
  <si>
    <t>№</t>
  </si>
  <si>
    <t xml:space="preserve">        Полезная площадь (общая квартир) м2 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</si>
  <si>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</si>
  <si>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</si>
  <si>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</si>
  <si>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</si>
  <si>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</si>
  <si>
    <t>Горького</t>
  </si>
  <si>
    <t>пер. Горького 10</t>
  </si>
  <si>
    <t>пер.</t>
  </si>
  <si>
    <t>шл/блок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</si>
  <si>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</si>
  <si>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</si>
  <si>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</si>
  <si>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</si>
  <si>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</si>
  <si>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</si>
  <si>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</si>
  <si>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</si>
  <si>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</si>
  <si>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</si>
  <si>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</si>
  <si>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</si>
  <si>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</si>
  <si>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</si>
  <si>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</si>
  <si>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</si>
  <si>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</si>
  <si>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</si>
  <si>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</si>
  <si>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</si>
  <si>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</si>
  <si>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</si>
  <si>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</si>
  <si>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</si>
  <si>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щифер. скат</t>
  </si>
  <si>
    <t>услуга не предоставляется</t>
  </si>
  <si>
    <t>О Т Ч Е Т за 2014 год</t>
  </si>
  <si>
    <t xml:space="preserve"> О ВЫПОЛНЕННЫХ  РАБОТАХ  И  УСЛУГАХ  ПО ДОГОВОРУ  УПРАВЛЕНИЯ  ООО УК "УПРАВДОМ"  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</si>
  <si>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</si>
  <si>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</si>
  <si>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</si>
  <si>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</si>
  <si>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</si>
  <si>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</si>
  <si>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</si>
  <si>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</si>
  <si>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</si>
  <si>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</si>
  <si>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</si>
  <si>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</si>
  <si>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</si>
  <si>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>IV.</t>
  </si>
  <si>
    <t>Капитальный ремонт</t>
  </si>
  <si>
    <t>Капитальный ремонт фасада</t>
  </si>
  <si>
    <t>Капитальный ремонт внутридомовой системы теплоснабжения</t>
  </si>
  <si>
    <t>Установка коллективного прибора учета тепловой энергии</t>
  </si>
  <si>
    <t>ремонт кровли</t>
  </si>
  <si>
    <t>кв.6</t>
  </si>
</sst>
</file>

<file path=xl/styles.xml><?xml version="1.0" encoding="utf-8"?>
<styleSheet xmlns="http://schemas.openxmlformats.org/spreadsheetml/2006/main">
  <numFmts count="1">
    <numFmt numFmtId="164" formatCode="d/m;@"/>
  </numFmts>
  <fonts count="30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" fillId="0" borderId="0">
      <alignment horizontal="right"/>
    </xf>
    <xf numFmtId="0" fontId="2" fillId="0" borderId="0">
      <alignment horizontal="center" vertical="center"/>
    </xf>
    <xf numFmtId="0" fontId="3" fillId="0" borderId="0">
      <alignment horizontal="center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2" fillId="0" borderId="0">
      <alignment horizontal="center" vertical="top"/>
    </xf>
    <xf numFmtId="0" fontId="1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5" borderId="0">
      <alignment horizontal="left" vertical="top"/>
    </xf>
    <xf numFmtId="0" fontId="3" fillId="5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left"/>
    </xf>
    <xf numFmtId="0" fontId="2" fillId="0" borderId="0">
      <alignment horizontal="right"/>
    </xf>
    <xf numFmtId="0" fontId="5" fillId="0" borderId="0"/>
    <xf numFmtId="0" fontId="6" fillId="0" borderId="0"/>
    <xf numFmtId="0" fontId="6" fillId="0" borderId="0"/>
    <xf numFmtId="9" fontId="19" fillId="0" borderId="0" applyFont="0" applyFill="0" applyBorder="0" applyAlignment="0" applyProtection="0"/>
    <xf numFmtId="0" fontId="6" fillId="0" borderId="0"/>
  </cellStyleXfs>
  <cellXfs count="224">
    <xf numFmtId="0" fontId="0" fillId="0" borderId="0" xfId="0"/>
    <xf numFmtId="0" fontId="6" fillId="0" borderId="0" xfId="24" applyFont="1" applyAlignment="1">
      <alignment vertical="center"/>
    </xf>
    <xf numFmtId="2" fontId="6" fillId="0" borderId="0" xfId="24" applyNumberFormat="1" applyFont="1" applyAlignment="1">
      <alignment vertical="center"/>
    </xf>
    <xf numFmtId="4" fontId="10" fillId="0" borderId="0" xfId="24" applyNumberFormat="1" applyFont="1" applyBorder="1" applyAlignment="1">
      <alignment vertical="center" wrapText="1"/>
    </xf>
    <xf numFmtId="2" fontId="10" fillId="0" borderId="0" xfId="24" applyNumberFormat="1" applyFont="1" applyBorder="1" applyAlignment="1">
      <alignment horizontal="center" vertical="center" wrapText="1"/>
    </xf>
    <xf numFmtId="0" fontId="10" fillId="0" borderId="0" xfId="24" applyFont="1" applyBorder="1" applyAlignment="1">
      <alignment vertical="center" wrapText="1"/>
    </xf>
    <xf numFmtId="0" fontId="8" fillId="0" borderId="0" xfId="24" applyFont="1" applyBorder="1" applyAlignment="1">
      <alignment horizontal="center" vertical="center"/>
    </xf>
    <xf numFmtId="4" fontId="10" fillId="0" borderId="1" xfId="24" applyNumberFormat="1" applyFont="1" applyBorder="1" applyAlignment="1">
      <alignment vertical="center" wrapText="1"/>
    </xf>
    <xf numFmtId="0" fontId="10" fillId="0" borderId="1" xfId="24" applyFont="1" applyBorder="1" applyAlignment="1">
      <alignment vertical="center" wrapText="1"/>
    </xf>
    <xf numFmtId="2" fontId="8" fillId="0" borderId="1" xfId="24" applyNumberFormat="1" applyFont="1" applyBorder="1" applyAlignment="1">
      <alignment horizontal="right" vertical="center" wrapText="1"/>
    </xf>
    <xf numFmtId="0" fontId="12" fillId="0" borderId="1" xfId="24" applyFont="1" applyBorder="1" applyAlignment="1">
      <alignment vertical="center" wrapText="1"/>
    </xf>
    <xf numFmtId="0" fontId="8" fillId="0" borderId="1" xfId="24" applyFont="1" applyBorder="1" applyAlignment="1">
      <alignment vertical="center"/>
    </xf>
    <xf numFmtId="0" fontId="16" fillId="0" borderId="1" xfId="24" applyFont="1" applyBorder="1" applyAlignment="1">
      <alignment vertical="center"/>
    </xf>
    <xf numFmtId="0" fontId="13" fillId="0" borderId="1" xfId="24" applyFont="1" applyBorder="1" applyAlignment="1">
      <alignment vertical="center" wrapText="1"/>
    </xf>
    <xf numFmtId="0" fontId="15" fillId="0" borderId="1" xfId="24" applyFont="1" applyBorder="1" applyAlignment="1">
      <alignment vertical="center" wrapText="1"/>
    </xf>
    <xf numFmtId="0" fontId="18" fillId="0" borderId="1" xfId="24" applyFont="1" applyBorder="1" applyAlignment="1">
      <alignment vertical="center" wrapText="1"/>
    </xf>
    <xf numFmtId="0" fontId="16" fillId="0" borderId="1" xfId="25" applyFont="1" applyBorder="1" applyAlignment="1">
      <alignment wrapText="1"/>
    </xf>
    <xf numFmtId="2" fontId="10" fillId="0" borderId="1" xfId="24" applyNumberFormat="1" applyFont="1" applyBorder="1" applyAlignment="1">
      <alignment horizontal="center" vertical="center" wrapText="1"/>
    </xf>
    <xf numFmtId="2" fontId="8" fillId="0" borderId="0" xfId="24" applyNumberFormat="1" applyFont="1" applyAlignment="1">
      <alignment vertical="center"/>
    </xf>
    <xf numFmtId="0" fontId="8" fillId="0" borderId="0" xfId="24" applyFont="1" applyAlignment="1">
      <alignment horizontal="right" vertical="center"/>
    </xf>
    <xf numFmtId="0" fontId="8" fillId="0" borderId="0" xfId="24" applyFont="1" applyAlignment="1">
      <alignment horizontal="left" vertical="center"/>
    </xf>
    <xf numFmtId="0" fontId="8" fillId="0" borderId="0" xfId="24" applyFont="1" applyAlignment="1">
      <alignment vertical="center"/>
    </xf>
    <xf numFmtId="2" fontId="6" fillId="0" borderId="0" xfId="24" applyNumberFormat="1" applyAlignment="1">
      <alignment vertical="center"/>
    </xf>
    <xf numFmtId="2" fontId="7" fillId="0" borderId="0" xfId="24" applyNumberFormat="1" applyFont="1" applyAlignment="1">
      <alignment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10" fillId="0" borderId="1" xfId="24" applyNumberFormat="1" applyFont="1" applyBorder="1" applyAlignment="1">
      <alignment horizontal="center" vertical="center" wrapText="1"/>
    </xf>
    <xf numFmtId="0" fontId="10" fillId="0" borderId="1" xfId="24" applyFont="1" applyBorder="1" applyAlignment="1">
      <alignment horizontal="left" vertical="center" wrapText="1"/>
    </xf>
    <xf numFmtId="2" fontId="10" fillId="0" borderId="1" xfId="24" applyNumberFormat="1" applyFont="1" applyBorder="1" applyAlignment="1">
      <alignment horizontal="right" vertical="center" wrapText="1"/>
    </xf>
    <xf numFmtId="4" fontId="10" fillId="0" borderId="1" xfId="24" applyNumberFormat="1" applyFont="1" applyBorder="1" applyAlignment="1">
      <alignment horizontal="right" vertical="center" wrapText="1"/>
    </xf>
    <xf numFmtId="4" fontId="10" fillId="0" borderId="12" xfId="24" applyNumberFormat="1" applyFont="1" applyBorder="1" applyAlignment="1">
      <alignment horizontal="right" vertical="center" wrapText="1"/>
    </xf>
    <xf numFmtId="0" fontId="10" fillId="0" borderId="1" xfId="24" applyFont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center"/>
    </xf>
    <xf numFmtId="0" fontId="17" fillId="0" borderId="1" xfId="24" applyFont="1" applyBorder="1" applyAlignment="1">
      <alignment vertical="center"/>
    </xf>
    <xf numFmtId="0" fontId="15" fillId="0" borderId="1" xfId="24" applyFont="1" applyFill="1" applyBorder="1" applyAlignment="1">
      <alignment wrapText="1"/>
    </xf>
    <xf numFmtId="0" fontId="15" fillId="0" borderId="1" xfId="24" applyFont="1" applyFill="1" applyBorder="1" applyAlignment="1">
      <alignment vertical="center" wrapText="1"/>
    </xf>
    <xf numFmtId="0" fontId="11" fillId="0" borderId="1" xfId="24" applyFont="1" applyBorder="1" applyAlignment="1">
      <alignment vertical="center" wrapText="1"/>
    </xf>
    <xf numFmtId="0" fontId="11" fillId="0" borderId="0" xfId="24" applyFont="1" applyBorder="1" applyAlignment="1">
      <alignment vertical="center" wrapText="1"/>
    </xf>
    <xf numFmtId="0" fontId="7" fillId="0" borderId="1" xfId="24" applyFont="1" applyBorder="1" applyAlignment="1">
      <alignment vertical="top" wrapText="1"/>
    </xf>
    <xf numFmtId="0" fontId="7" fillId="0" borderId="1" xfId="24" applyFont="1" applyBorder="1" applyAlignment="1">
      <alignment horizontal="justify" vertical="top" wrapText="1"/>
    </xf>
    <xf numFmtId="0" fontId="7" fillId="0" borderId="1" xfId="24" applyFont="1" applyBorder="1"/>
    <xf numFmtId="0" fontId="20" fillId="0" borderId="0" xfId="12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12" applyFont="1" applyFill="1" applyAlignment="1">
      <alignment vertical="center" wrapText="1"/>
    </xf>
    <xf numFmtId="0" fontId="20" fillId="0" borderId="0" xfId="11" applyFont="1" applyFill="1" applyBorder="1" applyAlignment="1">
      <alignment horizontal="right" vertical="center" wrapText="1"/>
    </xf>
    <xf numFmtId="0" fontId="20" fillId="0" borderId="0" xfId="11" applyFont="1" applyFill="1" applyAlignment="1">
      <alignment horizontal="right" vertical="center" wrapText="1"/>
    </xf>
    <xf numFmtId="0" fontId="20" fillId="0" borderId="7" xfId="11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vertical="center" wrapText="1"/>
    </xf>
    <xf numFmtId="0" fontId="22" fillId="0" borderId="13" xfId="5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22" fillId="0" borderId="1" xfId="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1" xfId="9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3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2" applyFont="1" applyFill="1" applyAlignment="1">
      <alignment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2" fontId="24" fillId="4" borderId="1" xfId="2" applyNumberFormat="1" applyFont="1" applyFill="1" applyBorder="1" applyAlignment="1">
      <alignment horizontal="center" vertical="center" wrapText="1"/>
    </xf>
    <xf numFmtId="0" fontId="20" fillId="4" borderId="1" xfId="2" quotePrefix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center" vertical="center" wrapText="1"/>
    </xf>
    <xf numFmtId="2" fontId="27" fillId="4" borderId="1" xfId="2" applyNumberFormat="1" applyFont="1" applyFill="1" applyBorder="1" applyAlignment="1">
      <alignment horizontal="center" vertical="center" wrapText="1"/>
    </xf>
    <xf numFmtId="1" fontId="22" fillId="4" borderId="1" xfId="2" applyNumberFormat="1" applyFont="1" applyFill="1" applyBorder="1" applyAlignment="1">
      <alignment horizontal="center" vertical="center" wrapText="1"/>
    </xf>
    <xf numFmtId="2" fontId="22" fillId="4" borderId="1" xfId="2" applyNumberFormat="1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2" fontId="20" fillId="3" borderId="1" xfId="2" applyNumberFormat="1" applyFont="1" applyFill="1" applyBorder="1" applyAlignment="1">
      <alignment horizontal="center" vertical="center" wrapText="1"/>
    </xf>
    <xf numFmtId="0" fontId="20" fillId="3" borderId="1" xfId="2" quotePrefix="1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1" fontId="22" fillId="3" borderId="1" xfId="2" applyNumberFormat="1" applyFont="1" applyFill="1" applyBorder="1" applyAlignment="1">
      <alignment horizontal="center" vertical="center" wrapText="1"/>
    </xf>
    <xf numFmtId="2" fontId="22" fillId="3" borderId="1" xfId="2" applyNumberFormat="1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" fontId="22" fillId="2" borderId="1" xfId="2" applyNumberFormat="1" applyFont="1" applyFill="1" applyBorder="1" applyAlignment="1">
      <alignment horizontal="center" vertical="center" wrapText="1"/>
    </xf>
    <xf numFmtId="2" fontId="20" fillId="2" borderId="1" xfId="2" applyNumberFormat="1" applyFont="1" applyFill="1" applyBorder="1" applyAlignment="1">
      <alignment horizontal="center" vertical="center" wrapText="1"/>
    </xf>
    <xf numFmtId="0" fontId="20" fillId="2" borderId="1" xfId="2" quotePrefix="1" applyFont="1" applyFill="1" applyBorder="1" applyAlignment="1">
      <alignment horizontal="center" vertical="center" wrapText="1"/>
    </xf>
    <xf numFmtId="0" fontId="20" fillId="0" borderId="1" xfId="2" quotePrefix="1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center" wrapText="1"/>
    </xf>
    <xf numFmtId="0" fontId="20" fillId="0" borderId="0" xfId="2" quotePrefix="1" applyFont="1" applyFill="1" applyAlignment="1">
      <alignment horizontal="left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4" fontId="22" fillId="2" borderId="4" xfId="2" applyNumberFormat="1" applyFont="1" applyFill="1" applyBorder="1" applyAlignment="1">
      <alignment horizontal="center" vertical="center" wrapText="1"/>
    </xf>
    <xf numFmtId="4" fontId="22" fillId="2" borderId="2" xfId="2" applyNumberFormat="1" applyFont="1" applyFill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top" wrapText="1"/>
    </xf>
    <xf numFmtId="0" fontId="8" fillId="0" borderId="1" xfId="24" applyFont="1" applyBorder="1" applyAlignment="1">
      <alignment horizontal="center" vertical="center"/>
    </xf>
    <xf numFmtId="0" fontId="10" fillId="0" borderId="1" xfId="24" applyFont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center" wrapText="1"/>
    </xf>
    <xf numFmtId="4" fontId="10" fillId="0" borderId="12" xfId="24" applyNumberFormat="1" applyFont="1" applyBorder="1" applyAlignment="1">
      <alignment horizontal="right" vertical="center" wrapText="1"/>
    </xf>
    <xf numFmtId="4" fontId="10" fillId="0" borderId="15" xfId="24" applyNumberFormat="1" applyFont="1" applyBorder="1" applyAlignment="1">
      <alignment horizontal="right" vertical="center" wrapText="1"/>
    </xf>
    <xf numFmtId="4" fontId="10" fillId="0" borderId="5" xfId="24" applyNumberFormat="1" applyFont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164" fontId="10" fillId="0" borderId="12" xfId="24" applyNumberFormat="1" applyFont="1" applyBorder="1" applyAlignment="1">
      <alignment horizontal="center" vertical="center" wrapText="1"/>
    </xf>
    <xf numFmtId="164" fontId="10" fillId="0" borderId="5" xfId="24" applyNumberFormat="1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2" fontId="10" fillId="0" borderId="1" xfId="24" applyNumberFormat="1" applyFont="1" applyBorder="1" applyAlignment="1">
      <alignment horizontal="right" vertical="center" wrapText="1"/>
    </xf>
    <xf numFmtId="4" fontId="10" fillId="0" borderId="1" xfId="24" applyNumberFormat="1" applyFont="1" applyBorder="1" applyAlignment="1">
      <alignment horizontal="right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10" fillId="0" borderId="1" xfId="24" applyNumberFormat="1" applyFont="1" applyBorder="1" applyAlignment="1">
      <alignment horizontal="center" vertical="center" wrapText="1"/>
    </xf>
    <xf numFmtId="2" fontId="10" fillId="0" borderId="12" xfId="24" applyNumberFormat="1" applyFont="1" applyBorder="1" applyAlignment="1">
      <alignment horizontal="right" vertical="center" wrapText="1"/>
    </xf>
    <xf numFmtId="2" fontId="10" fillId="0" borderId="5" xfId="24" applyNumberFormat="1" applyFont="1" applyBorder="1" applyAlignment="1">
      <alignment horizontal="right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0" fontId="29" fillId="0" borderId="10" xfId="2" quotePrefix="1" applyFont="1" applyFill="1" applyBorder="1" applyAlignment="1">
      <alignment horizontal="center" wrapText="1"/>
    </xf>
    <xf numFmtId="0" fontId="20" fillId="0" borderId="0" xfId="2" quotePrefix="1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4" fontId="22" fillId="2" borderId="4" xfId="2" applyNumberFormat="1" applyFont="1" applyFill="1" applyBorder="1" applyAlignment="1">
      <alignment horizontal="center" vertical="center" wrapText="1"/>
    </xf>
    <xf numFmtId="4" fontId="22" fillId="2" borderId="2" xfId="2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left" vertical="center" wrapText="1"/>
    </xf>
    <xf numFmtId="0" fontId="22" fillId="2" borderId="3" xfId="2" applyFont="1" applyFill="1" applyBorder="1" applyAlignment="1">
      <alignment horizontal="left" vertical="center" wrapText="1"/>
    </xf>
    <xf numFmtId="0" fontId="22" fillId="2" borderId="2" xfId="2" applyFont="1" applyFill="1" applyBorder="1" applyAlignment="1">
      <alignment horizontal="left" vertical="center" wrapText="1"/>
    </xf>
    <xf numFmtId="4" fontId="20" fillId="2" borderId="1" xfId="2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left" vertical="center" wrapText="1"/>
    </xf>
    <xf numFmtId="0" fontId="22" fillId="3" borderId="3" xfId="2" applyFont="1" applyFill="1" applyBorder="1" applyAlignment="1">
      <alignment horizontal="left" vertical="center" wrapText="1"/>
    </xf>
    <xf numFmtId="0" fontId="22" fillId="3" borderId="2" xfId="2" applyFont="1" applyFill="1" applyBorder="1" applyAlignment="1">
      <alignment horizontal="left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4" fontId="22" fillId="3" borderId="1" xfId="2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 wrapText="1"/>
    </xf>
    <xf numFmtId="4" fontId="20" fillId="3" borderId="1" xfId="2" applyNumberFormat="1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left" vertical="center" wrapText="1"/>
    </xf>
    <xf numFmtId="0" fontId="22" fillId="4" borderId="3" xfId="2" applyFont="1" applyFill="1" applyBorder="1" applyAlignment="1">
      <alignment horizontal="left" vertical="center" wrapText="1"/>
    </xf>
    <xf numFmtId="0" fontId="22" fillId="4" borderId="2" xfId="2" applyFont="1" applyFill="1" applyBorder="1" applyAlignment="1">
      <alignment horizontal="left" vertical="center" wrapText="1"/>
    </xf>
    <xf numFmtId="0" fontId="28" fillId="4" borderId="11" xfId="2" applyFont="1" applyFill="1" applyBorder="1" applyAlignment="1">
      <alignment horizontal="center" vertical="center" wrapText="1"/>
    </xf>
    <xf numFmtId="0" fontId="28" fillId="4" borderId="10" xfId="2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4" fontId="22" fillId="4" borderId="1" xfId="2" applyNumberFormat="1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right" vertical="center" wrapText="1"/>
    </xf>
    <xf numFmtId="0" fontId="22" fillId="4" borderId="3" xfId="2" applyFont="1" applyFill="1" applyBorder="1" applyAlignment="1">
      <alignment horizontal="right" vertical="center" wrapText="1"/>
    </xf>
    <xf numFmtId="0" fontId="22" fillId="4" borderId="2" xfId="2" applyFont="1" applyFill="1" applyBorder="1" applyAlignment="1">
      <alignment horizontal="right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0" fillId="4" borderId="12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1" fontId="27" fillId="4" borderId="12" xfId="2" applyNumberFormat="1" applyFont="1" applyFill="1" applyBorder="1" applyAlignment="1">
      <alignment horizontal="center" vertical="center" wrapText="1"/>
    </xf>
    <xf numFmtId="1" fontId="27" fillId="4" borderId="5" xfId="2" applyNumberFormat="1" applyFont="1" applyFill="1" applyBorder="1" applyAlignment="1">
      <alignment horizontal="center" vertical="center" wrapText="1"/>
    </xf>
    <xf numFmtId="2" fontId="27" fillId="4" borderId="12" xfId="2" applyNumberFormat="1" applyFont="1" applyFill="1" applyBorder="1" applyAlignment="1">
      <alignment horizontal="center" vertical="center" wrapText="1"/>
    </xf>
    <xf numFmtId="2" fontId="27" fillId="4" borderId="5" xfId="2" applyNumberFormat="1" applyFont="1" applyFill="1" applyBorder="1" applyAlignment="1">
      <alignment horizontal="center" vertical="center" wrapText="1"/>
    </xf>
    <xf numFmtId="0" fontId="22" fillId="4" borderId="11" xfId="2" applyFont="1" applyFill="1" applyBorder="1" applyAlignment="1">
      <alignment horizontal="center" vertical="center" wrapText="1"/>
    </xf>
    <xf numFmtId="0" fontId="22" fillId="4" borderId="10" xfId="2" applyFont="1" applyFill="1" applyBorder="1" applyAlignment="1">
      <alignment horizontal="center" vertical="center" wrapText="1"/>
    </xf>
    <xf numFmtId="0" fontId="22" fillId="4" borderId="9" xfId="2" applyFont="1" applyFill="1" applyBorder="1" applyAlignment="1">
      <alignment horizontal="center" vertical="center" wrapText="1"/>
    </xf>
    <xf numFmtId="4" fontId="20" fillId="4" borderId="1" xfId="2" applyNumberFormat="1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center" wrapText="1"/>
    </xf>
    <xf numFmtId="0" fontId="20" fillId="0" borderId="0" xfId="2" quotePrefix="1" applyFont="1" applyFill="1" applyAlignment="1">
      <alignment horizontal="left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horizontal="left" vertical="center" wrapText="1"/>
    </xf>
    <xf numFmtId="4" fontId="22" fillId="0" borderId="4" xfId="3" applyNumberFormat="1" applyFont="1" applyFill="1" applyBorder="1" applyAlignment="1">
      <alignment horizontal="center" vertical="center" wrapText="1"/>
    </xf>
    <xf numFmtId="4" fontId="22" fillId="0" borderId="3" xfId="3" applyNumberFormat="1" applyFont="1" applyFill="1" applyBorder="1" applyAlignment="1">
      <alignment horizontal="center" vertical="center" wrapText="1"/>
    </xf>
    <xf numFmtId="4" fontId="22" fillId="0" borderId="2" xfId="3" applyNumberFormat="1" applyFont="1" applyFill="1" applyBorder="1" applyAlignment="1">
      <alignment horizontal="center" vertical="center" wrapText="1"/>
    </xf>
    <xf numFmtId="0" fontId="22" fillId="0" borderId="0" xfId="8" quotePrefix="1" applyFont="1" applyFill="1" applyAlignment="1">
      <alignment horizontal="right" vertical="center" wrapText="1"/>
    </xf>
    <xf numFmtId="0" fontId="22" fillId="0" borderId="13" xfId="8" quotePrefix="1" applyFont="1" applyFill="1" applyBorder="1" applyAlignment="1">
      <alignment horizontal="right" vertical="center" wrapText="1"/>
    </xf>
    <xf numFmtId="0" fontId="22" fillId="0" borderId="0" xfId="5" applyFont="1" applyFill="1" applyAlignment="1">
      <alignment horizontal="right" vertical="center" wrapText="1"/>
    </xf>
    <xf numFmtId="0" fontId="22" fillId="0" borderId="14" xfId="5" applyFont="1" applyFill="1" applyBorder="1" applyAlignment="1">
      <alignment horizontal="right" vertical="center" wrapText="1"/>
    </xf>
    <xf numFmtId="0" fontId="22" fillId="0" borderId="13" xfId="5" applyFont="1" applyFill="1" applyBorder="1" applyAlignment="1">
      <alignment horizontal="right" vertical="center" wrapText="1"/>
    </xf>
    <xf numFmtId="0" fontId="22" fillId="0" borderId="16" xfId="8" quotePrefix="1" applyFont="1" applyFill="1" applyBorder="1" applyAlignment="1">
      <alignment horizontal="right" vertical="center" wrapText="1"/>
    </xf>
    <xf numFmtId="0" fontId="22" fillId="0" borderId="0" xfId="8" quotePrefix="1" applyFont="1" applyFill="1" applyBorder="1" applyAlignment="1">
      <alignment horizontal="right" vertical="center" wrapText="1"/>
    </xf>
    <xf numFmtId="0" fontId="22" fillId="0" borderId="16" xfId="5" applyFont="1" applyFill="1" applyBorder="1" applyAlignment="1">
      <alignment horizontal="right" vertical="center" wrapText="1"/>
    </xf>
    <xf numFmtId="0" fontId="22" fillId="0" borderId="0" xfId="5" applyFont="1" applyFill="1" applyBorder="1" applyAlignment="1">
      <alignment horizontal="right" vertical="center" wrapText="1"/>
    </xf>
    <xf numFmtId="0" fontId="22" fillId="0" borderId="16" xfId="5" quotePrefix="1" applyFont="1" applyFill="1" applyBorder="1" applyAlignment="1">
      <alignment horizontal="right" vertical="center" wrapText="1"/>
    </xf>
    <xf numFmtId="0" fontId="22" fillId="0" borderId="0" xfId="5" quotePrefix="1" applyFont="1" applyFill="1" applyBorder="1" applyAlignment="1">
      <alignment horizontal="right" vertical="center" wrapText="1"/>
    </xf>
    <xf numFmtId="0" fontId="22" fillId="0" borderId="13" xfId="5" quotePrefix="1" applyFont="1" applyFill="1" applyBorder="1" applyAlignment="1">
      <alignment horizontal="right" vertical="center" wrapText="1"/>
    </xf>
    <xf numFmtId="0" fontId="20" fillId="0" borderId="0" xfId="12" applyFont="1" applyFill="1" applyAlignment="1">
      <alignment horizontal="center" vertical="center" wrapText="1"/>
    </xf>
    <xf numFmtId="0" fontId="20" fillId="0" borderId="0" xfId="12" quotePrefix="1" applyFont="1" applyFill="1" applyAlignment="1">
      <alignment horizontal="center" vertical="center" wrapText="1"/>
    </xf>
    <xf numFmtId="0" fontId="20" fillId="0" borderId="0" xfId="11" applyFont="1" applyFill="1" applyAlignment="1">
      <alignment horizontal="left" vertical="center" wrapText="1"/>
    </xf>
    <xf numFmtId="0" fontId="20" fillId="0" borderId="0" xfId="11" quotePrefix="1" applyFont="1" applyFill="1" applyAlignment="1">
      <alignment horizontal="left" vertical="center" wrapText="1"/>
    </xf>
    <xf numFmtId="0" fontId="20" fillId="0" borderId="7" xfId="11" applyFont="1" applyFill="1" applyBorder="1" applyAlignment="1">
      <alignment horizontal="center" vertical="center" wrapText="1"/>
    </xf>
  </cellXfs>
  <cellStyles count="28">
    <cellStyle name="S0" xfId="11"/>
    <cellStyle name="S1" xfId="8"/>
    <cellStyle name="S10" xfId="3"/>
    <cellStyle name="S11" xfId="13"/>
    <cellStyle name="S12" xfId="14"/>
    <cellStyle name="S13" xfId="15"/>
    <cellStyle name="S14" xfId="16"/>
    <cellStyle name="S15" xfId="17"/>
    <cellStyle name="S16" xfId="18"/>
    <cellStyle name="S17" xfId="19"/>
    <cellStyle name="S18" xfId="20"/>
    <cellStyle name="S19" xfId="1"/>
    <cellStyle name="S2" xfId="10"/>
    <cellStyle name="S20" xfId="21"/>
    <cellStyle name="S21" xfId="22"/>
    <cellStyle name="S3" xfId="7"/>
    <cellStyle name="S4" xfId="5"/>
    <cellStyle name="S5" xfId="9"/>
    <cellStyle name="S6" xfId="4"/>
    <cellStyle name="S7" xfId="6"/>
    <cellStyle name="S8" xfId="12"/>
    <cellStyle name="S9" xfId="2"/>
    <cellStyle name="Обычный" xfId="0" builtinId="0"/>
    <cellStyle name="Обычный 2" xfId="23"/>
    <cellStyle name="Обычный 3" xfId="27"/>
    <cellStyle name="Обычный_Книга1" xfId="24"/>
    <cellStyle name="Обычный_Лот Синегорск 09" xfId="25"/>
    <cellStyle name="Процентный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zoomScaleSheetLayoutView="100" workbookViewId="0">
      <selection activeCell="D10" sqref="D10"/>
    </sheetView>
  </sheetViews>
  <sheetFormatPr defaultRowHeight="12.75"/>
  <cols>
    <col min="1" max="1" width="4" style="25" customWidth="1"/>
    <col min="2" max="2" width="22.28515625" style="1" customWidth="1"/>
    <col min="3" max="3" width="33.7109375" style="1" customWidth="1"/>
    <col min="4" max="4" width="9.7109375" style="1" customWidth="1"/>
    <col min="5" max="5" width="10" style="1" customWidth="1"/>
    <col min="6" max="6" width="13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16384" width="9.140625" style="1"/>
  </cols>
  <sheetData>
    <row r="1" spans="1:7">
      <c r="E1" s="23" t="s">
        <v>111</v>
      </c>
    </row>
    <row r="2" spans="1:7">
      <c r="A2" s="120" t="s">
        <v>110</v>
      </c>
      <c r="B2" s="120"/>
      <c r="C2" s="120"/>
      <c r="D2" s="120"/>
      <c r="E2" s="120"/>
      <c r="F2" s="120"/>
    </row>
    <row r="3" spans="1:7">
      <c r="A3" s="120" t="s">
        <v>109</v>
      </c>
      <c r="B3" s="120"/>
      <c r="C3" s="120"/>
      <c r="D3" s="120"/>
      <c r="E3" s="120"/>
      <c r="F3" s="120"/>
    </row>
    <row r="4" spans="1:7">
      <c r="A4" s="120" t="s">
        <v>108</v>
      </c>
      <c r="B4" s="120"/>
      <c r="C4" s="120"/>
      <c r="D4" s="120"/>
      <c r="E4" s="120"/>
      <c r="F4" s="120"/>
    </row>
    <row r="5" spans="1:7">
      <c r="A5" s="121" t="s">
        <v>107</v>
      </c>
      <c r="B5" s="121"/>
      <c r="C5" s="121"/>
      <c r="D5" s="121"/>
      <c r="E5" s="121"/>
      <c r="F5" s="121"/>
    </row>
    <row r="6" spans="1:7">
      <c r="A6" s="27"/>
      <c r="B6" s="27"/>
      <c r="C6" s="27" t="s">
        <v>113</v>
      </c>
      <c r="D6" s="27"/>
      <c r="E6" s="27"/>
      <c r="F6" s="27"/>
    </row>
    <row r="7" spans="1:7">
      <c r="A7" s="27"/>
      <c r="B7" s="20" t="s">
        <v>106</v>
      </c>
      <c r="C7" s="20"/>
      <c r="D7" s="22">
        <v>591.5</v>
      </c>
      <c r="E7" s="26"/>
      <c r="F7" s="21"/>
    </row>
    <row r="8" spans="1:7">
      <c r="A8" s="27"/>
      <c r="B8" s="19"/>
      <c r="C8" s="19"/>
      <c r="D8" s="19"/>
      <c r="E8" s="26"/>
      <c r="F8" s="18"/>
    </row>
    <row r="9" spans="1:7" ht="63" customHeight="1">
      <c r="A9" s="28" t="s">
        <v>105</v>
      </c>
      <c r="B9" s="33" t="s">
        <v>104</v>
      </c>
      <c r="C9" s="33" t="s">
        <v>104</v>
      </c>
      <c r="D9" s="33" t="s">
        <v>103</v>
      </c>
      <c r="E9" s="17" t="s">
        <v>102</v>
      </c>
      <c r="F9" s="33" t="s">
        <v>101</v>
      </c>
    </row>
    <row r="10" spans="1:7" ht="36" customHeight="1">
      <c r="A10" s="122" t="s">
        <v>100</v>
      </c>
      <c r="B10" s="117" t="s">
        <v>12</v>
      </c>
      <c r="C10" s="16" t="s">
        <v>99</v>
      </c>
      <c r="D10" s="16" t="s">
        <v>93</v>
      </c>
      <c r="E10" s="118">
        <v>0</v>
      </c>
      <c r="F10" s="119">
        <f>E10*$D$7*12</f>
        <v>0</v>
      </c>
    </row>
    <row r="11" spans="1:7" ht="27.75" customHeight="1">
      <c r="A11" s="122"/>
      <c r="B11" s="117"/>
      <c r="C11" s="16" t="s">
        <v>98</v>
      </c>
      <c r="D11" s="16" t="s">
        <v>97</v>
      </c>
      <c r="E11" s="118"/>
      <c r="F11" s="119"/>
    </row>
    <row r="12" spans="1:7" ht="26.25" customHeight="1">
      <c r="A12" s="122" t="s">
        <v>96</v>
      </c>
      <c r="B12" s="117" t="s">
        <v>95</v>
      </c>
      <c r="C12" s="16" t="s">
        <v>94</v>
      </c>
      <c r="D12" s="16" t="s">
        <v>93</v>
      </c>
      <c r="E12" s="123">
        <v>3.85</v>
      </c>
      <c r="F12" s="119">
        <f>E12*$D$7*12</f>
        <v>27327.300000000003</v>
      </c>
    </row>
    <row r="13" spans="1:7" ht="34.5" customHeight="1">
      <c r="A13" s="122"/>
      <c r="B13" s="117"/>
      <c r="C13" s="16" t="s">
        <v>92</v>
      </c>
      <c r="D13" s="16" t="s">
        <v>91</v>
      </c>
      <c r="E13" s="124"/>
      <c r="F13" s="119"/>
    </row>
    <row r="14" spans="1:7" ht="37.5" customHeight="1">
      <c r="A14" s="28" t="s">
        <v>90</v>
      </c>
      <c r="B14" s="8" t="s">
        <v>89</v>
      </c>
      <c r="C14" s="13"/>
      <c r="D14" s="15" t="s">
        <v>80</v>
      </c>
      <c r="E14" s="30">
        <v>1.05</v>
      </c>
      <c r="F14" s="32">
        <f t="shared" ref="F14:F22" si="0">E14*$D$7*12</f>
        <v>7452.9000000000005</v>
      </c>
    </row>
    <row r="15" spans="1:7" ht="36.75" customHeight="1">
      <c r="A15" s="28" t="s">
        <v>88</v>
      </c>
      <c r="B15" s="8" t="s">
        <v>87</v>
      </c>
      <c r="C15" s="13"/>
      <c r="D15" s="14" t="s">
        <v>86</v>
      </c>
      <c r="E15" s="9">
        <v>3.49</v>
      </c>
      <c r="F15" s="32">
        <f t="shared" si="0"/>
        <v>24772.02</v>
      </c>
      <c r="G15" s="2"/>
    </row>
    <row r="16" spans="1:7" ht="12.75" customHeight="1">
      <c r="A16" s="115" t="s">
        <v>85</v>
      </c>
      <c r="B16" s="8" t="s">
        <v>84</v>
      </c>
      <c r="C16" s="10"/>
      <c r="D16" s="10"/>
      <c r="E16" s="9">
        <v>0.09</v>
      </c>
      <c r="F16" s="32">
        <f t="shared" si="0"/>
        <v>638.81999999999994</v>
      </c>
      <c r="G16" s="2"/>
    </row>
    <row r="17" spans="1:6">
      <c r="A17" s="116"/>
      <c r="B17" s="8" t="s">
        <v>83</v>
      </c>
      <c r="C17" s="10"/>
      <c r="D17" s="13"/>
      <c r="E17" s="9">
        <v>0.05</v>
      </c>
      <c r="F17" s="32">
        <f t="shared" si="0"/>
        <v>354.90000000000003</v>
      </c>
    </row>
    <row r="18" spans="1:6" ht="36">
      <c r="A18" s="28" t="s">
        <v>82</v>
      </c>
      <c r="B18" s="8" t="s">
        <v>81</v>
      </c>
      <c r="C18" s="10"/>
      <c r="D18" s="13" t="s">
        <v>80</v>
      </c>
      <c r="E18" s="9">
        <v>0.47</v>
      </c>
      <c r="F18" s="32">
        <f t="shared" si="0"/>
        <v>3336.06</v>
      </c>
    </row>
    <row r="19" spans="1:6" ht="12.75" customHeight="1">
      <c r="A19" s="28" t="s">
        <v>79</v>
      </c>
      <c r="B19" s="11" t="s">
        <v>78</v>
      </c>
      <c r="C19" s="35"/>
      <c r="D19" s="12" t="s">
        <v>77</v>
      </c>
      <c r="E19" s="9">
        <v>0.19</v>
      </c>
      <c r="F19" s="32">
        <f t="shared" si="0"/>
        <v>1348.6200000000001</v>
      </c>
    </row>
    <row r="20" spans="1:6" ht="33.75" customHeight="1">
      <c r="A20" s="11"/>
      <c r="B20" s="117" t="s">
        <v>76</v>
      </c>
      <c r="C20" s="117"/>
      <c r="D20" s="8"/>
      <c r="E20" s="9"/>
      <c r="F20" s="32">
        <f t="shared" si="0"/>
        <v>0</v>
      </c>
    </row>
    <row r="21" spans="1:6" ht="76.5" customHeight="1">
      <c r="A21" s="28" t="s">
        <v>75</v>
      </c>
      <c r="B21" s="29" t="s">
        <v>74</v>
      </c>
      <c r="C21" s="36" t="s">
        <v>73</v>
      </c>
      <c r="D21" s="8"/>
      <c r="E21" s="9">
        <v>0.23</v>
      </c>
      <c r="F21" s="32">
        <f t="shared" si="0"/>
        <v>1632.5400000000002</v>
      </c>
    </row>
    <row r="22" spans="1:6" ht="57.75" customHeight="1">
      <c r="A22" s="115" t="s">
        <v>72</v>
      </c>
      <c r="B22" s="109" t="s">
        <v>71</v>
      </c>
      <c r="C22" s="36" t="s">
        <v>70</v>
      </c>
      <c r="D22" s="117"/>
      <c r="E22" s="118">
        <v>1.4</v>
      </c>
      <c r="F22" s="111">
        <f t="shared" si="0"/>
        <v>9937.1999999999989</v>
      </c>
    </row>
    <row r="23" spans="1:6" ht="87.75" customHeight="1">
      <c r="A23" s="116"/>
      <c r="B23" s="109"/>
      <c r="C23" s="37" t="s">
        <v>69</v>
      </c>
      <c r="D23" s="117"/>
      <c r="E23" s="118"/>
      <c r="F23" s="113"/>
    </row>
    <row r="24" spans="1:6" ht="66.75" customHeight="1">
      <c r="A24" s="28" t="s">
        <v>68</v>
      </c>
      <c r="B24" s="8" t="s">
        <v>67</v>
      </c>
      <c r="C24" s="36" t="s">
        <v>66</v>
      </c>
      <c r="D24" s="8"/>
      <c r="E24" s="30">
        <v>0</v>
      </c>
      <c r="F24" s="31">
        <f>E24*$D$7*12</f>
        <v>0</v>
      </c>
    </row>
    <row r="25" spans="1:6" ht="80.25" customHeight="1">
      <c r="A25" s="108" t="s">
        <v>65</v>
      </c>
      <c r="B25" s="109" t="s">
        <v>64</v>
      </c>
      <c r="C25" s="36" t="s">
        <v>63</v>
      </c>
      <c r="D25" s="117"/>
      <c r="E25" s="118">
        <v>0.28999999999999998</v>
      </c>
      <c r="F25" s="119">
        <f>E25*$D$7*12</f>
        <v>2058.42</v>
      </c>
    </row>
    <row r="26" spans="1:6" ht="50.25" customHeight="1">
      <c r="A26" s="108"/>
      <c r="B26" s="109"/>
      <c r="C26" s="36" t="s">
        <v>62</v>
      </c>
      <c r="D26" s="117"/>
      <c r="E26" s="118"/>
      <c r="F26" s="119"/>
    </row>
    <row r="27" spans="1:6" ht="37.5" customHeight="1">
      <c r="A27" s="108" t="s">
        <v>61</v>
      </c>
      <c r="B27" s="109" t="s">
        <v>60</v>
      </c>
      <c r="C27" s="36" t="s">
        <v>59</v>
      </c>
      <c r="D27" s="110" t="s">
        <v>58</v>
      </c>
      <c r="E27" s="118">
        <v>0.5</v>
      </c>
      <c r="F27" s="111">
        <f>E27*$D$7*12</f>
        <v>3549</v>
      </c>
    </row>
    <row r="28" spans="1:6" ht="27.75" customHeight="1">
      <c r="A28" s="108"/>
      <c r="B28" s="109"/>
      <c r="C28" s="36" t="s">
        <v>57</v>
      </c>
      <c r="D28" s="110"/>
      <c r="E28" s="118"/>
      <c r="F28" s="112"/>
    </row>
    <row r="29" spans="1:6" ht="27.75" customHeight="1">
      <c r="A29" s="108"/>
      <c r="B29" s="109"/>
      <c r="C29" s="36" t="s">
        <v>56</v>
      </c>
      <c r="D29" s="110"/>
      <c r="E29" s="118"/>
      <c r="F29" s="112"/>
    </row>
    <row r="30" spans="1:6" ht="30.75" customHeight="1">
      <c r="A30" s="108"/>
      <c r="B30" s="109"/>
      <c r="C30" s="36" t="s">
        <v>55</v>
      </c>
      <c r="D30" s="110"/>
      <c r="E30" s="118"/>
      <c r="F30" s="112"/>
    </row>
    <row r="31" spans="1:6" ht="29.25" customHeight="1">
      <c r="A31" s="108"/>
      <c r="B31" s="109"/>
      <c r="C31" s="36" t="s">
        <v>54</v>
      </c>
      <c r="D31" s="110"/>
      <c r="E31" s="118"/>
      <c r="F31" s="112"/>
    </row>
    <row r="32" spans="1:6" ht="37.5" customHeight="1">
      <c r="A32" s="108"/>
      <c r="B32" s="109"/>
      <c r="C32" s="36" t="s">
        <v>53</v>
      </c>
      <c r="D32" s="110"/>
      <c r="E32" s="118"/>
      <c r="F32" s="113"/>
    </row>
    <row r="33" spans="1:6" ht="38.25">
      <c r="A33" s="34" t="s">
        <v>52</v>
      </c>
      <c r="B33" s="8" t="s">
        <v>51</v>
      </c>
      <c r="C33" s="38"/>
      <c r="D33" s="8"/>
      <c r="E33" s="30">
        <v>0.11</v>
      </c>
      <c r="F33" s="31">
        <f t="shared" ref="F33:F38" si="1">E33*$D$7*12</f>
        <v>780.78</v>
      </c>
    </row>
    <row r="34" spans="1:6" ht="25.5">
      <c r="A34" s="34" t="s">
        <v>50</v>
      </c>
      <c r="B34" s="8" t="s">
        <v>49</v>
      </c>
      <c r="C34" s="13" t="s">
        <v>48</v>
      </c>
      <c r="D34" s="10"/>
      <c r="E34" s="9">
        <v>0.15</v>
      </c>
      <c r="F34" s="7">
        <f t="shared" si="1"/>
        <v>1064.6999999999998</v>
      </c>
    </row>
    <row r="35" spans="1:6">
      <c r="A35" s="34" t="s">
        <v>47</v>
      </c>
      <c r="B35" s="8" t="s">
        <v>46</v>
      </c>
      <c r="C35" s="10"/>
      <c r="D35" s="8"/>
      <c r="E35" s="30">
        <v>0.26</v>
      </c>
      <c r="F35" s="7">
        <f t="shared" si="1"/>
        <v>1845.48</v>
      </c>
    </row>
    <row r="36" spans="1:6">
      <c r="A36" s="34" t="s">
        <v>45</v>
      </c>
      <c r="B36" s="8" t="s">
        <v>44</v>
      </c>
      <c r="C36" s="10"/>
      <c r="D36" s="8"/>
      <c r="E36" s="9">
        <v>2.11</v>
      </c>
      <c r="F36" s="7">
        <f t="shared" si="1"/>
        <v>14976.779999999999</v>
      </c>
    </row>
    <row r="37" spans="1:6" ht="38.25">
      <c r="A37" s="34" t="s">
        <v>43</v>
      </c>
      <c r="B37" s="8" t="s">
        <v>42</v>
      </c>
      <c r="C37" s="10"/>
      <c r="D37" s="8"/>
      <c r="E37" s="9">
        <v>5.43</v>
      </c>
      <c r="F37" s="7">
        <f t="shared" si="1"/>
        <v>38542.14</v>
      </c>
    </row>
    <row r="38" spans="1:6">
      <c r="A38" s="34"/>
      <c r="B38" s="8" t="s">
        <v>41</v>
      </c>
      <c r="C38" s="38"/>
      <c r="D38" s="8"/>
      <c r="E38" s="30">
        <f>SUM(E10:E37)</f>
        <v>19.670000000000002</v>
      </c>
      <c r="F38" s="7">
        <f t="shared" si="1"/>
        <v>139617.66</v>
      </c>
    </row>
    <row r="39" spans="1:6">
      <c r="A39" s="6"/>
      <c r="B39" s="5"/>
      <c r="C39" s="39"/>
      <c r="D39" s="5"/>
      <c r="E39" s="4"/>
      <c r="F39" s="3"/>
    </row>
    <row r="40" spans="1:6">
      <c r="B40" s="114" t="s">
        <v>40</v>
      </c>
      <c r="C40" s="114"/>
      <c r="D40" s="114"/>
      <c r="E40" s="2"/>
    </row>
    <row r="41" spans="1:6">
      <c r="D41" s="24"/>
      <c r="E41" s="2"/>
    </row>
    <row r="42" spans="1:6" ht="25.5" customHeight="1">
      <c r="B42" s="107" t="s">
        <v>39</v>
      </c>
      <c r="C42" s="107" t="s">
        <v>38</v>
      </c>
      <c r="E42" s="2"/>
    </row>
    <row r="43" spans="1:6">
      <c r="B43" s="107"/>
      <c r="C43" s="107"/>
      <c r="E43" s="2"/>
    </row>
    <row r="44" spans="1:6" ht="15" customHeight="1">
      <c r="B44" s="40" t="s">
        <v>37</v>
      </c>
      <c r="C44" s="40"/>
      <c r="E44" s="2"/>
    </row>
    <row r="45" spans="1:6">
      <c r="B45" s="41" t="s">
        <v>36</v>
      </c>
      <c r="C45" s="40"/>
      <c r="E45" s="2"/>
    </row>
    <row r="46" spans="1:6">
      <c r="B46" s="41" t="s">
        <v>35</v>
      </c>
      <c r="C46" s="40"/>
    </row>
    <row r="47" spans="1:6">
      <c r="B47" s="42" t="s">
        <v>34</v>
      </c>
      <c r="C47" s="42"/>
    </row>
  </sheetData>
  <mergeCells count="32">
    <mergeCell ref="B20:C20"/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7:E32"/>
    <mergeCell ref="E25:E26"/>
    <mergeCell ref="F25:F26"/>
    <mergeCell ref="B42:B43"/>
    <mergeCell ref="C42:C43"/>
    <mergeCell ref="A27:A32"/>
    <mergeCell ref="B27:B32"/>
    <mergeCell ref="D27:D32"/>
  </mergeCells>
  <pageMargins left="0.75" right="0.19" top="1" bottom="0.81" header="0.5" footer="0.5"/>
  <pageSetup paperSize="9" scale="98" orientation="portrait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abSelected="1" view="pageBreakPreview" topLeftCell="A28" zoomScaleSheetLayoutView="100" workbookViewId="0">
      <selection activeCell="B46" sqref="B46"/>
    </sheetView>
  </sheetViews>
  <sheetFormatPr defaultRowHeight="15.75"/>
  <cols>
    <col min="1" max="1" width="2.7109375" style="44" customWidth="1"/>
    <col min="2" max="2" width="6.140625" style="44" customWidth="1"/>
    <col min="3" max="3" width="20.140625" style="44" customWidth="1"/>
    <col min="4" max="4" width="14.42578125" style="44" customWidth="1"/>
    <col min="5" max="5" width="11.140625" style="44" customWidth="1"/>
    <col min="6" max="6" width="5.42578125" style="44" customWidth="1"/>
    <col min="7" max="7" width="12.85546875" style="44" customWidth="1"/>
    <col min="8" max="8" width="10.7109375" style="44" customWidth="1"/>
    <col min="9" max="9" width="8.5703125" style="44" customWidth="1"/>
    <col min="10" max="10" width="8.7109375" style="44" customWidth="1"/>
    <col min="11" max="11" width="6.85546875" style="44" customWidth="1"/>
    <col min="12" max="12" width="7.5703125" style="44" customWidth="1"/>
    <col min="13" max="13" width="12" style="44" customWidth="1"/>
    <col min="14" max="14" width="6.42578125" style="44" customWidth="1"/>
    <col min="15" max="15" width="11.85546875" style="89" customWidth="1"/>
    <col min="16" max="16" width="10.5703125" style="89" customWidth="1"/>
    <col min="17" max="17" width="11" style="44" customWidth="1"/>
    <col min="18" max="16384" width="9.140625" style="44"/>
  </cols>
  <sheetData>
    <row r="1" spans="1:20" ht="23.25" customHeight="1">
      <c r="A1" s="219" t="s">
        <v>142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43"/>
      <c r="P1" s="43"/>
      <c r="Q1" s="43"/>
    </row>
    <row r="2" spans="1:20" ht="23.25" customHeight="1">
      <c r="A2" s="219" t="s">
        <v>143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45"/>
      <c r="P2" s="45"/>
      <c r="Q2" s="45"/>
    </row>
    <row r="3" spans="1:20" ht="20.25" customHeight="1">
      <c r="A3" s="221" t="s">
        <v>33</v>
      </c>
      <c r="B3" s="222"/>
      <c r="C3" s="222"/>
      <c r="D3" s="222"/>
      <c r="E3" s="222"/>
      <c r="F3" s="46" t="s">
        <v>114</v>
      </c>
      <c r="G3" s="223" t="s">
        <v>112</v>
      </c>
      <c r="H3" s="223"/>
      <c r="I3" s="223"/>
      <c r="J3" s="223"/>
      <c r="K3" s="47" t="s">
        <v>32</v>
      </c>
      <c r="L3" s="48">
        <v>10</v>
      </c>
      <c r="M3" s="46"/>
      <c r="O3" s="44"/>
      <c r="P3" s="44"/>
      <c r="Q3" s="49"/>
      <c r="R3" s="49"/>
      <c r="S3" s="50"/>
      <c r="T3" s="51"/>
    </row>
    <row r="4" spans="1:20" ht="8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4"/>
      <c r="P4" s="44"/>
    </row>
    <row r="5" spans="1:20" ht="17.25" customHeight="1">
      <c r="A5" s="52"/>
      <c r="B5" s="207" t="s">
        <v>29</v>
      </c>
      <c r="C5" s="208"/>
      <c r="D5" s="53" t="s">
        <v>115</v>
      </c>
      <c r="E5" s="216" t="s">
        <v>31</v>
      </c>
      <c r="F5" s="217"/>
      <c r="G5" s="218"/>
      <c r="H5" s="54">
        <v>2</v>
      </c>
      <c r="I5" s="55"/>
      <c r="J5" s="209" t="s">
        <v>30</v>
      </c>
      <c r="K5" s="209"/>
      <c r="L5" s="210"/>
      <c r="M5" s="56">
        <v>526.32000000000005</v>
      </c>
      <c r="O5" s="44"/>
      <c r="P5" s="44"/>
    </row>
    <row r="6" spans="1:20" ht="17.25" customHeight="1">
      <c r="A6" s="52"/>
      <c r="B6" s="207" t="s">
        <v>26</v>
      </c>
      <c r="C6" s="208"/>
      <c r="D6" s="53" t="s">
        <v>140</v>
      </c>
      <c r="E6" s="216" t="s">
        <v>28</v>
      </c>
      <c r="F6" s="217"/>
      <c r="G6" s="218"/>
      <c r="H6" s="54">
        <v>2</v>
      </c>
      <c r="I6" s="55"/>
      <c r="J6" s="209" t="s">
        <v>27</v>
      </c>
      <c r="K6" s="209"/>
      <c r="L6" s="211"/>
      <c r="M6" s="54">
        <v>404.86</v>
      </c>
      <c r="O6" s="44"/>
      <c r="P6" s="44"/>
    </row>
    <row r="7" spans="1:20" ht="17.25" customHeight="1">
      <c r="A7" s="52"/>
      <c r="B7" s="207" t="s">
        <v>23</v>
      </c>
      <c r="C7" s="208"/>
      <c r="D7" s="53">
        <v>1976</v>
      </c>
      <c r="E7" s="212" t="s">
        <v>25</v>
      </c>
      <c r="F7" s="213"/>
      <c r="G7" s="208"/>
      <c r="H7" s="56">
        <v>12</v>
      </c>
      <c r="I7" s="55"/>
      <c r="J7" s="209" t="s">
        <v>24</v>
      </c>
      <c r="K7" s="209"/>
      <c r="L7" s="211"/>
      <c r="M7" s="54">
        <v>322.3</v>
      </c>
      <c r="O7" s="44"/>
      <c r="P7" s="44"/>
    </row>
    <row r="8" spans="1:20" ht="17.25" customHeight="1">
      <c r="A8" s="52"/>
      <c r="B8" s="209" t="s">
        <v>21</v>
      </c>
      <c r="C8" s="211"/>
      <c r="D8" s="102">
        <v>1214.58</v>
      </c>
      <c r="E8" s="212" t="s">
        <v>22</v>
      </c>
      <c r="F8" s="213"/>
      <c r="G8" s="208"/>
      <c r="H8" s="103">
        <v>591.5</v>
      </c>
      <c r="I8" s="214" t="s">
        <v>20</v>
      </c>
      <c r="J8" s="215"/>
      <c r="K8" s="215"/>
      <c r="L8" s="211"/>
      <c r="M8" s="54">
        <v>0</v>
      </c>
      <c r="O8" s="44"/>
      <c r="P8" s="44"/>
    </row>
    <row r="9" spans="1:20" s="57" customFormat="1" ht="17.25" customHeight="1">
      <c r="A9" s="199" t="s">
        <v>144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94"/>
    </row>
    <row r="10" spans="1:20" ht="17.25" customHeight="1">
      <c r="A10" s="52"/>
      <c r="B10" s="104" t="s">
        <v>100</v>
      </c>
      <c r="C10" s="201" t="s">
        <v>145</v>
      </c>
      <c r="D10" s="202"/>
      <c r="E10" s="202"/>
      <c r="F10" s="202"/>
      <c r="G10" s="202"/>
      <c r="H10" s="202"/>
      <c r="I10" s="202"/>
      <c r="J10" s="203"/>
      <c r="K10" s="204">
        <v>11775.69</v>
      </c>
      <c r="L10" s="205"/>
      <c r="M10" s="206"/>
      <c r="N10" s="58"/>
      <c r="O10" s="59"/>
      <c r="P10" s="44"/>
    </row>
    <row r="11" spans="1:20" ht="17.25" customHeight="1">
      <c r="A11" s="52"/>
      <c r="B11" s="104" t="s">
        <v>96</v>
      </c>
      <c r="C11" s="201" t="s">
        <v>146</v>
      </c>
      <c r="D11" s="202"/>
      <c r="E11" s="202"/>
      <c r="F11" s="202"/>
      <c r="G11" s="202"/>
      <c r="H11" s="202"/>
      <c r="I11" s="202"/>
      <c r="J11" s="203"/>
      <c r="K11" s="204">
        <v>142355.88</v>
      </c>
      <c r="L11" s="205"/>
      <c r="M11" s="206"/>
      <c r="N11" s="58"/>
      <c r="O11" s="59"/>
      <c r="P11" s="44"/>
    </row>
    <row r="12" spans="1:20" ht="17.25" customHeight="1">
      <c r="A12" s="52"/>
      <c r="B12" s="104" t="s">
        <v>90</v>
      </c>
      <c r="C12" s="201" t="s">
        <v>147</v>
      </c>
      <c r="D12" s="202"/>
      <c r="E12" s="202"/>
      <c r="F12" s="202"/>
      <c r="G12" s="202"/>
      <c r="H12" s="202"/>
      <c r="I12" s="202"/>
      <c r="J12" s="203"/>
      <c r="K12" s="204">
        <f>I46</f>
        <v>0</v>
      </c>
      <c r="L12" s="205"/>
      <c r="M12" s="206"/>
      <c r="N12" s="58"/>
      <c r="O12" s="59"/>
      <c r="P12" s="44"/>
    </row>
    <row r="13" spans="1:20" ht="17.25" customHeight="1">
      <c r="A13" s="52"/>
      <c r="B13" s="104" t="s">
        <v>88</v>
      </c>
      <c r="C13" s="201" t="s">
        <v>148</v>
      </c>
      <c r="D13" s="202"/>
      <c r="E13" s="202"/>
      <c r="F13" s="202"/>
      <c r="G13" s="202"/>
      <c r="H13" s="202"/>
      <c r="I13" s="202"/>
      <c r="J13" s="203"/>
      <c r="K13" s="204">
        <v>141530.82</v>
      </c>
      <c r="L13" s="205"/>
      <c r="M13" s="206"/>
      <c r="N13" s="55"/>
      <c r="O13" s="55"/>
      <c r="P13" s="44"/>
    </row>
    <row r="14" spans="1:20" ht="17.25" customHeight="1">
      <c r="A14" s="52"/>
      <c r="B14" s="104" t="s">
        <v>85</v>
      </c>
      <c r="C14" s="201" t="s">
        <v>149</v>
      </c>
      <c r="D14" s="202"/>
      <c r="E14" s="202"/>
      <c r="F14" s="202"/>
      <c r="G14" s="202"/>
      <c r="H14" s="202"/>
      <c r="I14" s="202"/>
      <c r="J14" s="203"/>
      <c r="K14" s="204">
        <f>K10+K11-K12-K13</f>
        <v>12600.75</v>
      </c>
      <c r="L14" s="205"/>
      <c r="M14" s="206"/>
      <c r="N14" s="55"/>
      <c r="O14" s="55"/>
      <c r="P14" s="44"/>
    </row>
    <row r="15" spans="1:20" ht="18.75" customHeight="1">
      <c r="A15" s="52"/>
      <c r="B15" s="104" t="s">
        <v>82</v>
      </c>
      <c r="C15" s="201" t="s">
        <v>150</v>
      </c>
      <c r="D15" s="202"/>
      <c r="E15" s="202"/>
      <c r="F15" s="202"/>
      <c r="G15" s="202"/>
      <c r="H15" s="202"/>
      <c r="I15" s="202"/>
      <c r="J15" s="203"/>
      <c r="K15" s="204">
        <f>M40</f>
        <v>2905074</v>
      </c>
      <c r="L15" s="205"/>
      <c r="M15" s="206"/>
      <c r="N15" s="55"/>
      <c r="O15" s="55"/>
      <c r="P15" s="44"/>
    </row>
    <row r="16" spans="1:20" ht="18.75" customHeight="1">
      <c r="A16" s="199" t="s">
        <v>151</v>
      </c>
      <c r="B16" s="199"/>
      <c r="C16" s="199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60"/>
      <c r="O16" s="44"/>
      <c r="P16" s="44"/>
    </row>
    <row r="17" spans="1:16" ht="21.75" customHeight="1">
      <c r="A17" s="199" t="s">
        <v>19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60"/>
      <c r="O17" s="44"/>
      <c r="P17" s="44"/>
    </row>
    <row r="18" spans="1:16" ht="40.5" customHeight="1">
      <c r="B18" s="185" t="s">
        <v>18</v>
      </c>
      <c r="C18" s="187" t="s">
        <v>17</v>
      </c>
      <c r="D18" s="188"/>
      <c r="E18" s="188"/>
      <c r="F18" s="189"/>
      <c r="G18" s="193" t="s">
        <v>116</v>
      </c>
      <c r="H18" s="194" t="s">
        <v>16</v>
      </c>
      <c r="I18" s="195"/>
      <c r="J18" s="187" t="s">
        <v>117</v>
      </c>
      <c r="K18" s="188"/>
      <c r="L18" s="189"/>
      <c r="M18" s="196" t="s">
        <v>118</v>
      </c>
      <c r="N18" s="197"/>
      <c r="O18" s="44"/>
      <c r="P18" s="44"/>
    </row>
    <row r="19" spans="1:16" ht="19.5" customHeight="1">
      <c r="B19" s="186"/>
      <c r="C19" s="190"/>
      <c r="D19" s="191"/>
      <c r="E19" s="191"/>
      <c r="F19" s="192"/>
      <c r="G19" s="193"/>
      <c r="H19" s="61" t="s">
        <v>15</v>
      </c>
      <c r="I19" s="61" t="s">
        <v>14</v>
      </c>
      <c r="J19" s="190"/>
      <c r="K19" s="191"/>
      <c r="L19" s="192"/>
      <c r="M19" s="198" t="s">
        <v>119</v>
      </c>
      <c r="N19" s="198"/>
      <c r="O19" s="44"/>
      <c r="P19" s="44"/>
    </row>
    <row r="20" spans="1:16" ht="32.25" customHeight="1">
      <c r="B20" s="62" t="s">
        <v>13</v>
      </c>
      <c r="C20" s="159" t="s">
        <v>120</v>
      </c>
      <c r="D20" s="160"/>
      <c r="E20" s="160"/>
      <c r="F20" s="161"/>
      <c r="G20" s="63">
        <f>G21+G22+G24+G25+G26+G27+G28+G29+G30+G31+G32</f>
        <v>11.11</v>
      </c>
      <c r="H20" s="64"/>
      <c r="I20" s="65">
        <f>I21+I22+I24+I25+I26+I27+I28+I29</f>
        <v>0</v>
      </c>
      <c r="J20" s="166"/>
      <c r="K20" s="167"/>
      <c r="L20" s="168"/>
      <c r="M20" s="184">
        <f>M21+M22+M24+M25+M26+M27+M28+M29+M30+M31+M32</f>
        <v>87404.130000000019</v>
      </c>
      <c r="N20" s="184"/>
      <c r="O20" s="44"/>
      <c r="P20" s="44"/>
    </row>
    <row r="21" spans="1:16" ht="19.5" customHeight="1">
      <c r="B21" s="66">
        <v>1</v>
      </c>
      <c r="C21" s="159" t="s">
        <v>12</v>
      </c>
      <c r="D21" s="160"/>
      <c r="E21" s="160"/>
      <c r="F21" s="161"/>
      <c r="G21" s="67">
        <v>0</v>
      </c>
      <c r="H21" s="68"/>
      <c r="I21" s="69"/>
      <c r="J21" s="162" t="s">
        <v>141</v>
      </c>
      <c r="K21" s="163"/>
      <c r="L21" s="164"/>
      <c r="M21" s="165">
        <v>0</v>
      </c>
      <c r="N21" s="165"/>
      <c r="O21" s="44"/>
      <c r="P21" s="44"/>
    </row>
    <row r="22" spans="1:16" ht="19.5" customHeight="1">
      <c r="B22" s="173">
        <v>2</v>
      </c>
      <c r="C22" s="159" t="s">
        <v>122</v>
      </c>
      <c r="D22" s="160"/>
      <c r="E22" s="160"/>
      <c r="F22" s="161"/>
      <c r="G22" s="175">
        <v>3.85</v>
      </c>
      <c r="H22" s="177"/>
      <c r="I22" s="179"/>
      <c r="J22" s="181" t="s">
        <v>121</v>
      </c>
      <c r="K22" s="182"/>
      <c r="L22" s="183"/>
      <c r="M22" s="165">
        <v>39301.699999999997</v>
      </c>
      <c r="N22" s="165"/>
      <c r="O22" s="44"/>
      <c r="P22" s="44"/>
    </row>
    <row r="23" spans="1:16" ht="18" customHeight="1">
      <c r="B23" s="174"/>
      <c r="C23" s="169" t="s">
        <v>123</v>
      </c>
      <c r="D23" s="170"/>
      <c r="E23" s="170"/>
      <c r="F23" s="171"/>
      <c r="G23" s="176"/>
      <c r="H23" s="178"/>
      <c r="I23" s="180"/>
      <c r="J23" s="172" t="s">
        <v>124</v>
      </c>
      <c r="K23" s="172"/>
      <c r="L23" s="172"/>
      <c r="M23" s="165">
        <v>4142.3999999999996</v>
      </c>
      <c r="N23" s="165"/>
      <c r="O23" s="44"/>
      <c r="P23" s="44"/>
    </row>
    <row r="24" spans="1:16" ht="32.25" customHeight="1">
      <c r="B24" s="66">
        <v>3</v>
      </c>
      <c r="C24" s="159" t="s">
        <v>125</v>
      </c>
      <c r="D24" s="160"/>
      <c r="E24" s="160"/>
      <c r="F24" s="161"/>
      <c r="G24" s="67">
        <v>3.49</v>
      </c>
      <c r="H24" s="70"/>
      <c r="I24" s="71"/>
      <c r="J24" s="166" t="s">
        <v>126</v>
      </c>
      <c r="K24" s="167"/>
      <c r="L24" s="168"/>
      <c r="M24" s="165">
        <v>22482.38</v>
      </c>
      <c r="N24" s="165"/>
      <c r="O24" s="44"/>
      <c r="P24" s="44"/>
    </row>
    <row r="25" spans="1:16" ht="19.5" customHeight="1">
      <c r="B25" s="66">
        <v>4</v>
      </c>
      <c r="C25" s="159" t="s">
        <v>11</v>
      </c>
      <c r="D25" s="160"/>
      <c r="E25" s="160"/>
      <c r="F25" s="161"/>
      <c r="G25" s="67">
        <v>0.14000000000000001</v>
      </c>
      <c r="H25" s="70"/>
      <c r="I25" s="71"/>
      <c r="J25" s="166" t="s">
        <v>127</v>
      </c>
      <c r="K25" s="167"/>
      <c r="L25" s="168"/>
      <c r="M25" s="165">
        <v>0</v>
      </c>
      <c r="N25" s="165"/>
      <c r="O25" s="44"/>
      <c r="P25" s="44"/>
    </row>
    <row r="26" spans="1:16" ht="19.5" customHeight="1">
      <c r="B26" s="66">
        <v>5</v>
      </c>
      <c r="C26" s="159" t="s">
        <v>10</v>
      </c>
      <c r="D26" s="160"/>
      <c r="E26" s="160"/>
      <c r="F26" s="161"/>
      <c r="G26" s="67">
        <v>0.47</v>
      </c>
      <c r="H26" s="70"/>
      <c r="I26" s="71"/>
      <c r="J26" s="166" t="s">
        <v>127</v>
      </c>
      <c r="K26" s="167"/>
      <c r="L26" s="168"/>
      <c r="M26" s="165">
        <v>752</v>
      </c>
      <c r="N26" s="165"/>
      <c r="O26" s="44"/>
      <c r="P26" s="44"/>
    </row>
    <row r="27" spans="1:16" ht="30.75" customHeight="1">
      <c r="B27" s="66">
        <v>6</v>
      </c>
      <c r="C27" s="159" t="s">
        <v>9</v>
      </c>
      <c r="D27" s="160"/>
      <c r="E27" s="160"/>
      <c r="F27" s="161"/>
      <c r="G27" s="67">
        <v>1.05</v>
      </c>
      <c r="H27" s="70"/>
      <c r="I27" s="71"/>
      <c r="J27" s="166" t="s">
        <v>127</v>
      </c>
      <c r="K27" s="167"/>
      <c r="L27" s="168"/>
      <c r="M27" s="165">
        <v>3993</v>
      </c>
      <c r="N27" s="165"/>
      <c r="O27" s="44"/>
      <c r="P27" s="44"/>
    </row>
    <row r="28" spans="1:16" ht="19.5" customHeight="1">
      <c r="B28" s="66">
        <v>7</v>
      </c>
      <c r="C28" s="159" t="s">
        <v>8</v>
      </c>
      <c r="D28" s="160"/>
      <c r="E28" s="160"/>
      <c r="F28" s="161"/>
      <c r="G28" s="67">
        <v>0.19</v>
      </c>
      <c r="H28" s="70"/>
      <c r="I28" s="71"/>
      <c r="J28" s="166" t="s">
        <v>128</v>
      </c>
      <c r="K28" s="167"/>
      <c r="L28" s="168"/>
      <c r="M28" s="165">
        <v>11231.85</v>
      </c>
      <c r="N28" s="165"/>
      <c r="O28" s="44"/>
      <c r="P28" s="44"/>
    </row>
    <row r="29" spans="1:16" ht="31.5" customHeight="1">
      <c r="B29" s="66">
        <v>8</v>
      </c>
      <c r="C29" s="159" t="s">
        <v>129</v>
      </c>
      <c r="D29" s="160"/>
      <c r="E29" s="160"/>
      <c r="F29" s="161"/>
      <c r="G29" s="67">
        <v>0.23</v>
      </c>
      <c r="H29" s="70"/>
      <c r="I29" s="71"/>
      <c r="J29" s="166" t="s">
        <v>130</v>
      </c>
      <c r="K29" s="167"/>
      <c r="L29" s="168"/>
      <c r="M29" s="165">
        <v>1636.52</v>
      </c>
      <c r="N29" s="165"/>
      <c r="O29" s="44"/>
      <c r="P29" s="44"/>
    </row>
    <row r="30" spans="1:16" ht="31.5" customHeight="1">
      <c r="B30" s="66">
        <v>9</v>
      </c>
      <c r="C30" s="159" t="s">
        <v>131</v>
      </c>
      <c r="D30" s="160"/>
      <c r="E30" s="160"/>
      <c r="F30" s="161"/>
      <c r="G30" s="67">
        <v>1.4</v>
      </c>
      <c r="H30" s="70"/>
      <c r="I30" s="71"/>
      <c r="J30" s="166" t="s">
        <v>130</v>
      </c>
      <c r="K30" s="167"/>
      <c r="L30" s="168"/>
      <c r="M30" s="165">
        <v>5990.11</v>
      </c>
      <c r="N30" s="165"/>
      <c r="O30" s="44"/>
      <c r="P30" s="44"/>
    </row>
    <row r="31" spans="1:16" ht="31.5" customHeight="1">
      <c r="B31" s="66">
        <v>10</v>
      </c>
      <c r="C31" s="159" t="s">
        <v>132</v>
      </c>
      <c r="D31" s="160"/>
      <c r="E31" s="160"/>
      <c r="F31" s="161"/>
      <c r="G31" s="67">
        <v>0</v>
      </c>
      <c r="H31" s="70"/>
      <c r="I31" s="71"/>
      <c r="J31" s="162" t="s">
        <v>141</v>
      </c>
      <c r="K31" s="163"/>
      <c r="L31" s="164"/>
      <c r="M31" s="165">
        <v>0</v>
      </c>
      <c r="N31" s="165"/>
      <c r="O31" s="44"/>
      <c r="P31" s="44"/>
    </row>
    <row r="32" spans="1:16" ht="31.5" customHeight="1">
      <c r="B32" s="66">
        <v>11</v>
      </c>
      <c r="C32" s="159" t="s">
        <v>133</v>
      </c>
      <c r="D32" s="160"/>
      <c r="E32" s="160"/>
      <c r="F32" s="161"/>
      <c r="G32" s="67">
        <v>0.28999999999999998</v>
      </c>
      <c r="H32" s="70"/>
      <c r="I32" s="71"/>
      <c r="J32" s="166" t="s">
        <v>130</v>
      </c>
      <c r="K32" s="167"/>
      <c r="L32" s="168"/>
      <c r="M32" s="165">
        <v>2016.57</v>
      </c>
      <c r="N32" s="165"/>
      <c r="O32" s="44"/>
      <c r="P32" s="44"/>
    </row>
    <row r="33" spans="2:16" ht="32.25" customHeight="1">
      <c r="B33" s="72" t="s">
        <v>7</v>
      </c>
      <c r="C33" s="148" t="s">
        <v>6</v>
      </c>
      <c r="D33" s="149"/>
      <c r="E33" s="149"/>
      <c r="F33" s="150"/>
      <c r="G33" s="73">
        <f>G34+G35+G36+G37+G38+I3</f>
        <v>8.0599999999999987</v>
      </c>
      <c r="H33" s="73"/>
      <c r="I33" s="74">
        <f>I34+I35+I36+I37+I38</f>
        <v>0</v>
      </c>
      <c r="J33" s="151"/>
      <c r="K33" s="152"/>
      <c r="L33" s="153"/>
      <c r="M33" s="158">
        <f>M34+M35+M36+M37+M38</f>
        <v>41155.19</v>
      </c>
      <c r="N33" s="158"/>
      <c r="O33" s="44"/>
      <c r="P33" s="44"/>
    </row>
    <row r="34" spans="2:16" ht="32.25" customHeight="1">
      <c r="B34" s="75">
        <v>1</v>
      </c>
      <c r="C34" s="148" t="s">
        <v>134</v>
      </c>
      <c r="D34" s="149"/>
      <c r="E34" s="149"/>
      <c r="F34" s="150"/>
      <c r="G34" s="76">
        <v>0.11</v>
      </c>
      <c r="H34" s="77"/>
      <c r="I34" s="78"/>
      <c r="J34" s="151" t="s">
        <v>135</v>
      </c>
      <c r="K34" s="152"/>
      <c r="L34" s="153"/>
      <c r="M34" s="154">
        <v>983.52</v>
      </c>
      <c r="N34" s="154"/>
      <c r="O34" s="44"/>
      <c r="P34" s="44"/>
    </row>
    <row r="35" spans="2:16" ht="19.5" customHeight="1">
      <c r="B35" s="75">
        <f>B34+1</f>
        <v>2</v>
      </c>
      <c r="C35" s="148" t="s">
        <v>5</v>
      </c>
      <c r="D35" s="149"/>
      <c r="E35" s="149"/>
      <c r="F35" s="150"/>
      <c r="G35" s="76">
        <v>0.15</v>
      </c>
      <c r="H35" s="77"/>
      <c r="I35" s="78"/>
      <c r="J35" s="151" t="s">
        <v>136</v>
      </c>
      <c r="K35" s="152"/>
      <c r="L35" s="153"/>
      <c r="M35" s="154">
        <v>1183.69</v>
      </c>
      <c r="N35" s="154"/>
      <c r="O35" s="44"/>
      <c r="P35" s="44"/>
    </row>
    <row r="36" spans="2:16" ht="19.5" customHeight="1">
      <c r="B36" s="75">
        <f>B35+1</f>
        <v>3</v>
      </c>
      <c r="C36" s="148" t="s">
        <v>4</v>
      </c>
      <c r="D36" s="149"/>
      <c r="E36" s="149"/>
      <c r="F36" s="150"/>
      <c r="G36" s="76">
        <v>0.26</v>
      </c>
      <c r="H36" s="77"/>
      <c r="I36" s="78"/>
      <c r="J36" s="151" t="s">
        <v>136</v>
      </c>
      <c r="K36" s="152"/>
      <c r="L36" s="153"/>
      <c r="M36" s="154">
        <v>2042.26</v>
      </c>
      <c r="N36" s="154"/>
      <c r="O36" s="44"/>
      <c r="P36" s="44"/>
    </row>
    <row r="37" spans="2:16" ht="30" customHeight="1">
      <c r="B37" s="75">
        <f>B36+1</f>
        <v>4</v>
      </c>
      <c r="C37" s="148" t="s">
        <v>3</v>
      </c>
      <c r="D37" s="149"/>
      <c r="E37" s="149"/>
      <c r="F37" s="150"/>
      <c r="G37" s="76">
        <v>2.11</v>
      </c>
      <c r="H37" s="77"/>
      <c r="I37" s="78"/>
      <c r="J37" s="151" t="s">
        <v>137</v>
      </c>
      <c r="K37" s="152"/>
      <c r="L37" s="153"/>
      <c r="M37" s="154">
        <v>1688.51</v>
      </c>
      <c r="N37" s="154"/>
      <c r="O37" s="44"/>
      <c r="P37" s="44"/>
    </row>
    <row r="38" spans="2:16" ht="19.5" customHeight="1">
      <c r="B38" s="75">
        <f>B37+1</f>
        <v>5</v>
      </c>
      <c r="C38" s="148" t="s">
        <v>2</v>
      </c>
      <c r="D38" s="149"/>
      <c r="E38" s="149"/>
      <c r="F38" s="150"/>
      <c r="G38" s="76">
        <v>5.43</v>
      </c>
      <c r="H38" s="77"/>
      <c r="I38" s="78"/>
      <c r="J38" s="151" t="s">
        <v>136</v>
      </c>
      <c r="K38" s="152"/>
      <c r="L38" s="153"/>
      <c r="M38" s="154">
        <v>35257.21</v>
      </c>
      <c r="N38" s="154"/>
      <c r="O38" s="44"/>
      <c r="P38" s="44"/>
    </row>
    <row r="39" spans="2:16" ht="49.5" customHeight="1">
      <c r="B39" s="79" t="s">
        <v>1</v>
      </c>
      <c r="C39" s="141" t="s">
        <v>138</v>
      </c>
      <c r="D39" s="142"/>
      <c r="E39" s="142"/>
      <c r="F39" s="143"/>
      <c r="G39" s="80">
        <v>0.5</v>
      </c>
      <c r="H39" s="81"/>
      <c r="I39" s="82">
        <v>0</v>
      </c>
      <c r="J39" s="126" t="s">
        <v>139</v>
      </c>
      <c r="K39" s="127"/>
      <c r="L39" s="128"/>
      <c r="M39" s="144">
        <v>20913.36</v>
      </c>
      <c r="N39" s="144"/>
      <c r="O39" s="44"/>
      <c r="P39" s="44"/>
    </row>
    <row r="40" spans="2:16" ht="19.5" customHeight="1">
      <c r="B40" s="83" t="s">
        <v>157</v>
      </c>
      <c r="C40" s="155" t="s">
        <v>158</v>
      </c>
      <c r="D40" s="156"/>
      <c r="E40" s="156"/>
      <c r="F40" s="156"/>
      <c r="G40" s="156"/>
      <c r="H40" s="156"/>
      <c r="I40" s="157"/>
      <c r="J40" s="145"/>
      <c r="K40" s="146"/>
      <c r="L40" s="147"/>
      <c r="M40" s="144">
        <f>M41+M42+M43</f>
        <v>2905074</v>
      </c>
      <c r="N40" s="144"/>
      <c r="O40" s="44"/>
      <c r="P40" s="44"/>
    </row>
    <row r="41" spans="2:16" ht="19.5" customHeight="1">
      <c r="B41" s="83"/>
      <c r="C41" s="136" t="s">
        <v>159</v>
      </c>
      <c r="D41" s="137"/>
      <c r="E41" s="137"/>
      <c r="F41" s="137"/>
      <c r="G41" s="137"/>
      <c r="H41" s="137"/>
      <c r="I41" s="138"/>
      <c r="J41" s="91"/>
      <c r="K41" s="92"/>
      <c r="L41" s="93"/>
      <c r="M41" s="139">
        <v>2549885</v>
      </c>
      <c r="N41" s="140"/>
      <c r="O41" s="44"/>
      <c r="P41" s="44"/>
    </row>
    <row r="42" spans="2:16" ht="19.5" customHeight="1">
      <c r="B42" s="83"/>
      <c r="C42" s="136" t="s">
        <v>160</v>
      </c>
      <c r="D42" s="137"/>
      <c r="E42" s="137"/>
      <c r="F42" s="137"/>
      <c r="G42" s="137"/>
      <c r="H42" s="137"/>
      <c r="I42" s="138"/>
      <c r="J42" s="126"/>
      <c r="K42" s="127"/>
      <c r="L42" s="128"/>
      <c r="M42" s="129">
        <v>290769</v>
      </c>
      <c r="N42" s="129"/>
      <c r="O42" s="44"/>
      <c r="P42" s="44"/>
    </row>
    <row r="43" spans="2:16" ht="19.5" customHeight="1">
      <c r="B43" s="83"/>
      <c r="C43" s="136" t="s">
        <v>161</v>
      </c>
      <c r="D43" s="137"/>
      <c r="E43" s="137"/>
      <c r="F43" s="137"/>
      <c r="G43" s="137"/>
      <c r="H43" s="137"/>
      <c r="I43" s="138"/>
      <c r="J43" s="91"/>
      <c r="K43" s="92"/>
      <c r="L43" s="93"/>
      <c r="M43" s="139">
        <v>64420</v>
      </c>
      <c r="N43" s="140"/>
      <c r="O43" s="44"/>
      <c r="P43" s="44"/>
    </row>
    <row r="44" spans="2:16" ht="19.5" customHeight="1">
      <c r="B44" s="83"/>
      <c r="C44" s="99"/>
      <c r="D44" s="100"/>
      <c r="E44" s="100"/>
      <c r="F44" s="100"/>
      <c r="G44" s="100"/>
      <c r="H44" s="100"/>
      <c r="I44" s="101"/>
      <c r="J44" s="96"/>
      <c r="K44" s="97"/>
      <c r="L44" s="98"/>
      <c r="M44" s="105"/>
      <c r="N44" s="106"/>
      <c r="O44" s="44"/>
      <c r="P44" s="44"/>
    </row>
    <row r="45" spans="2:16" ht="19.5" customHeight="1">
      <c r="B45" s="83"/>
      <c r="C45" s="141" t="s">
        <v>162</v>
      </c>
      <c r="D45" s="142"/>
      <c r="E45" s="142"/>
      <c r="F45" s="142"/>
      <c r="G45" s="142"/>
      <c r="H45" s="142"/>
      <c r="I45" s="143"/>
      <c r="J45" s="126" t="s">
        <v>163</v>
      </c>
      <c r="K45" s="127"/>
      <c r="L45" s="128"/>
      <c r="M45" s="139">
        <v>15704</v>
      </c>
      <c r="N45" s="140"/>
      <c r="O45" s="44"/>
      <c r="P45" s="44"/>
    </row>
    <row r="46" spans="2:16" ht="21" customHeight="1">
      <c r="B46" s="84"/>
      <c r="C46" s="85" t="s">
        <v>0</v>
      </c>
      <c r="D46" s="86"/>
      <c r="E46" s="86"/>
      <c r="F46" s="86"/>
      <c r="G46" s="87">
        <f>G39+G33+G20</f>
        <v>19.669999999999998</v>
      </c>
      <c r="H46" s="87"/>
      <c r="I46" s="87">
        <f>I39+I33+I20</f>
        <v>0</v>
      </c>
      <c r="J46" s="130"/>
      <c r="K46" s="131"/>
      <c r="L46" s="132"/>
      <c r="M46" s="133">
        <f>M20+M33+M39</f>
        <v>149472.68000000002</v>
      </c>
      <c r="N46" s="133"/>
      <c r="O46" s="44"/>
      <c r="P46" s="44"/>
    </row>
    <row r="47" spans="2:16" ht="23.25" customHeight="1">
      <c r="B47" s="134" t="s">
        <v>152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</row>
    <row r="48" spans="2:16" ht="78.75" customHeight="1">
      <c r="B48" s="135" t="s">
        <v>153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44"/>
      <c r="P48" s="44"/>
    </row>
    <row r="49" spans="1:16" ht="6.75" customHeight="1">
      <c r="O49" s="44"/>
      <c r="P49" s="44"/>
    </row>
    <row r="50" spans="1:16" ht="19.5" customHeight="1">
      <c r="A50" s="125" t="s">
        <v>154</v>
      </c>
      <c r="B50" s="125"/>
      <c r="C50" s="125"/>
      <c r="D50" s="125"/>
      <c r="E50" s="125"/>
      <c r="F50" s="125"/>
      <c r="G50" s="125" t="s">
        <v>155</v>
      </c>
      <c r="H50" s="125"/>
      <c r="I50" s="125"/>
      <c r="J50" s="125"/>
      <c r="K50" s="125"/>
      <c r="L50" s="125"/>
      <c r="M50" s="125"/>
      <c r="N50" s="125"/>
    </row>
    <row r="51" spans="1:16" ht="19.5" customHeight="1">
      <c r="A51" s="125" t="s">
        <v>156</v>
      </c>
      <c r="B51" s="125"/>
      <c r="C51" s="125"/>
      <c r="D51" s="125"/>
      <c r="E51" s="125"/>
      <c r="F51" s="125"/>
      <c r="G51" s="125" t="s">
        <v>155</v>
      </c>
      <c r="H51" s="125"/>
      <c r="I51" s="125"/>
      <c r="J51" s="125"/>
      <c r="K51" s="125"/>
      <c r="L51" s="125"/>
      <c r="M51" s="125"/>
      <c r="N51" s="125"/>
    </row>
    <row r="52" spans="1:16" ht="19.5" customHeight="1">
      <c r="A52" s="125"/>
      <c r="B52" s="125"/>
      <c r="C52" s="125"/>
      <c r="D52" s="90"/>
      <c r="G52" s="125" t="s">
        <v>155</v>
      </c>
      <c r="H52" s="125"/>
      <c r="I52" s="125"/>
      <c r="J52" s="125"/>
      <c r="K52" s="125"/>
      <c r="L52" s="125"/>
      <c r="M52" s="125"/>
      <c r="N52" s="125"/>
    </row>
    <row r="53" spans="1:16" ht="19.5" customHeight="1">
      <c r="G53" s="125" t="s">
        <v>155</v>
      </c>
      <c r="H53" s="125"/>
      <c r="I53" s="125"/>
      <c r="J53" s="125"/>
      <c r="K53" s="125"/>
      <c r="L53" s="125"/>
      <c r="M53" s="125"/>
      <c r="N53" s="125"/>
    </row>
    <row r="54" spans="1:16" ht="14.25" customHeight="1">
      <c r="A54" s="125"/>
      <c r="B54" s="125"/>
      <c r="C54" s="125"/>
      <c r="D54" s="88"/>
    </row>
  </sheetData>
  <mergeCells count="127">
    <mergeCell ref="A1:N1"/>
    <mergeCell ref="A2:N2"/>
    <mergeCell ref="A3:E3"/>
    <mergeCell ref="G3:J3"/>
    <mergeCell ref="B7:C7"/>
    <mergeCell ref="J7:L7"/>
    <mergeCell ref="C45:I45"/>
    <mergeCell ref="J45:L45"/>
    <mergeCell ref="M45:N45"/>
    <mergeCell ref="A9:M9"/>
    <mergeCell ref="C10:J10"/>
    <mergeCell ref="K10:M10"/>
    <mergeCell ref="C11:J11"/>
    <mergeCell ref="K11:M11"/>
    <mergeCell ref="C12:J12"/>
    <mergeCell ref="K12:M12"/>
    <mergeCell ref="B5:C5"/>
    <mergeCell ref="J5:L5"/>
    <mergeCell ref="B6:C6"/>
    <mergeCell ref="J6:L6"/>
    <mergeCell ref="B8:C8"/>
    <mergeCell ref="E8:G8"/>
    <mergeCell ref="I8:L8"/>
    <mergeCell ref="E7:G7"/>
    <mergeCell ref="E6:G6"/>
    <mergeCell ref="E5:G5"/>
    <mergeCell ref="B18:B19"/>
    <mergeCell ref="C18:F19"/>
    <mergeCell ref="G18:G19"/>
    <mergeCell ref="H18:I18"/>
    <mergeCell ref="J18:L19"/>
    <mergeCell ref="M18:N18"/>
    <mergeCell ref="M19:N19"/>
    <mergeCell ref="A17:M17"/>
    <mergeCell ref="C13:J13"/>
    <mergeCell ref="K13:M13"/>
    <mergeCell ref="C14:J14"/>
    <mergeCell ref="K14:M14"/>
    <mergeCell ref="C15:J15"/>
    <mergeCell ref="K15:M15"/>
    <mergeCell ref="A16:C16"/>
    <mergeCell ref="B22:B23"/>
    <mergeCell ref="C22:F22"/>
    <mergeCell ref="G22:G23"/>
    <mergeCell ref="H22:H23"/>
    <mergeCell ref="I22:I23"/>
    <mergeCell ref="J22:L22"/>
    <mergeCell ref="C20:F20"/>
    <mergeCell ref="J20:L20"/>
    <mergeCell ref="M20:N20"/>
    <mergeCell ref="C21:F21"/>
    <mergeCell ref="J21:L21"/>
    <mergeCell ref="M21:N21"/>
    <mergeCell ref="C25:F25"/>
    <mergeCell ref="J25:L25"/>
    <mergeCell ref="M25:N25"/>
    <mergeCell ref="C26:F26"/>
    <mergeCell ref="J26:L26"/>
    <mergeCell ref="M26:N26"/>
    <mergeCell ref="M22:N22"/>
    <mergeCell ref="C23:F23"/>
    <mergeCell ref="J23:L23"/>
    <mergeCell ref="M23:N23"/>
    <mergeCell ref="C24:F24"/>
    <mergeCell ref="J24:L24"/>
    <mergeCell ref="M24:N24"/>
    <mergeCell ref="C29:F29"/>
    <mergeCell ref="J29:L29"/>
    <mergeCell ref="M29:N29"/>
    <mergeCell ref="C30:F30"/>
    <mergeCell ref="J30:L30"/>
    <mergeCell ref="M30:N30"/>
    <mergeCell ref="C27:F27"/>
    <mergeCell ref="J27:L27"/>
    <mergeCell ref="M27:N27"/>
    <mergeCell ref="C28:F28"/>
    <mergeCell ref="J28:L28"/>
    <mergeCell ref="M28:N28"/>
    <mergeCell ref="C33:F33"/>
    <mergeCell ref="J33:L33"/>
    <mergeCell ref="M33:N33"/>
    <mergeCell ref="C34:F34"/>
    <mergeCell ref="J34:L34"/>
    <mergeCell ref="M34:N34"/>
    <mergeCell ref="C31:F31"/>
    <mergeCell ref="J31:L31"/>
    <mergeCell ref="M31:N31"/>
    <mergeCell ref="C32:F32"/>
    <mergeCell ref="J32:L32"/>
    <mergeCell ref="M32:N32"/>
    <mergeCell ref="C37:F37"/>
    <mergeCell ref="J37:L37"/>
    <mergeCell ref="M37:N37"/>
    <mergeCell ref="C38:F38"/>
    <mergeCell ref="J38:L38"/>
    <mergeCell ref="M38:N38"/>
    <mergeCell ref="C40:I40"/>
    <mergeCell ref="C35:F35"/>
    <mergeCell ref="J35:L35"/>
    <mergeCell ref="M35:N35"/>
    <mergeCell ref="C36:F36"/>
    <mergeCell ref="J36:L36"/>
    <mergeCell ref="M36:N36"/>
    <mergeCell ref="C41:I41"/>
    <mergeCell ref="C42:I42"/>
    <mergeCell ref="C43:I43"/>
    <mergeCell ref="M41:N41"/>
    <mergeCell ref="M43:N43"/>
    <mergeCell ref="C39:F39"/>
    <mergeCell ref="J39:L39"/>
    <mergeCell ref="M39:N39"/>
    <mergeCell ref="J40:L40"/>
    <mergeCell ref="M40:N40"/>
    <mergeCell ref="A54:C54"/>
    <mergeCell ref="A50:F50"/>
    <mergeCell ref="G50:N50"/>
    <mergeCell ref="A51:F51"/>
    <mergeCell ref="G51:N51"/>
    <mergeCell ref="A52:C52"/>
    <mergeCell ref="G52:N52"/>
    <mergeCell ref="G53:N53"/>
    <mergeCell ref="J42:L42"/>
    <mergeCell ref="M42:N42"/>
    <mergeCell ref="J46:L46"/>
    <mergeCell ref="M46:N46"/>
    <mergeCell ref="B47:N47"/>
    <mergeCell ref="B48:N48"/>
  </mergeCells>
  <pageMargins left="0.56000000000000005" right="0.19685039370078741" top="0.39370078740157483" bottom="0.31496062992125984" header="0.31496062992125984" footer="0.23622047244094491"/>
  <pageSetup paperSize="9" scale="6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2012-09-14T05:17:31Z</cp:lastPrinted>
  <dcterms:created xsi:type="dcterms:W3CDTF">2012-03-17T05:59:16Z</dcterms:created>
  <dcterms:modified xsi:type="dcterms:W3CDTF">2015-03-30T02:27:14Z</dcterms:modified>
</cp:coreProperties>
</file>